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bdeefcc5a47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c8dd4305134b5a858dfd76e54b2465.psmdcp" Id="R060546634c7d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702 Summary" sheetId="1" r:id="rId2"/>
    <x:sheet name="G703 Schedule" sheetId="2" r:id="rId3"/>
    <x:sheet name="Read me" sheetId="3" r:id="rId4"/>
  </x:sheets>
  <x:definedNames/>
  <x:calcPr calcId="125725"/>
</x:workbook>
</file>

<file path=xl/calcChain.xml><?xml version="1.0" encoding="utf-8"?>
<x:calcChain xmlns:x="http://schemas.openxmlformats.org/spreadsheetml/2006/main">
  <x:c r="B9" i="1"/>
  <x:c r="B10" i="1"/>
  <x:c r="B12" i="1"/>
  <x:c r="B13" i="1"/>
  <x:c r="B14" i="1"/>
  <x:c r="B15" i="1"/>
  <x:c r="B17" i="1"/>
  <x:c r="B18" i="1"/>
  <x:c r="B19" i="1"/>
  <x:c r="G2" i="2"/>
  <x:c r="H2" i="2"/>
  <x:c r="I2" i="2"/>
  <x:c r="J2" i="2"/>
  <x:c r="G3" i="2"/>
  <x:c r="H3" i="2"/>
  <x:c r="I3" i="2"/>
  <x:c r="J3" i="2"/>
  <x:c r="G4" i="2"/>
  <x:c r="H4" i="2"/>
  <x:c r="I4" i="2"/>
  <x:c r="J4" i="2"/>
  <x:c r="G5" i="2"/>
  <x:c r="H5" i="2"/>
  <x:c r="I5" i="2"/>
  <x:c r="J5" i="2"/>
  <x:c r="G6" i="2"/>
  <x:c r="H6" i="2"/>
  <x:c r="I6" i="2"/>
  <x:c r="J6" i="2"/>
  <x:c r="G7" i="2"/>
  <x:c r="H7" i="2"/>
  <x:c r="I7" i="2"/>
  <x:c r="J7" i="2"/>
  <x:c r="G8" i="2"/>
  <x:c r="H8" i="2"/>
  <x:c r="I8" i="2"/>
  <x:c r="J8" i="2"/>
  <x:c r="G9" i="2"/>
  <x:c r="H9" i="2"/>
  <x:c r="I9" i="2"/>
  <x:c r="J9" i="2"/>
  <x:c r="G10" i="2"/>
  <x:c r="H10" i="2"/>
  <x:c r="I10" i="2"/>
  <x:c r="J10" i="2"/>
  <x:c r="G11" i="2"/>
  <x:c r="H11" i="2"/>
  <x:c r="I11" i="2"/>
  <x:c r="J11" i="2"/>
  <x:c r="G12" i="2"/>
  <x:c r="H12" i="2"/>
  <x:c r="I12" i="2"/>
  <x:c r="J12" i="2"/>
  <x:c r="G13" i="2"/>
  <x:c r="H13" i="2"/>
  <x:c r="I13" i="2"/>
  <x:c r="J13" i="2"/>
  <x:c r="G14" i="2"/>
  <x:c r="H14" i="2"/>
  <x:c r="I14" i="2"/>
  <x:c r="J14" i="2"/>
  <x:c r="G15" i="2"/>
  <x:c r="H15" i="2"/>
  <x:c r="I15" i="2"/>
  <x:c r="J15" i="2"/>
  <x:c r="G16" i="2"/>
  <x:c r="H16" i="2"/>
  <x:c r="I16" i="2"/>
  <x:c r="J16" i="2"/>
  <x:c r="C17" i="2"/>
  <x:c r="D17" i="2"/>
  <x:c r="E17" i="2"/>
  <x:c r="F17" i="2"/>
  <x:c r="G17" i="2"/>
  <x:c r="H17" i="2"/>
  <x:c r="I17" i="2"/>
  <x:c r="J17" i="2"/>
</x:calcChain>
</file>

<file path=xl/sharedStrings.xml><?xml version="1.0" encoding="utf-8"?>
<x:sst xmlns:x="http://schemas.openxmlformats.org/spreadsheetml/2006/main">
  <x:si>
    <x:t>Line</x:t>
  </x:si>
  <x:si>
    <x:t>Amount</x:t>
  </x:si>
  <x:si>
    <x:t>Project</x:t>
  </x:si>
  <x:si>
    <x:t>Cedar Street Clinic</x:t>
  </x:si>
  <x:si>
    <x:t>From contractor</x:t>
  </x:si>
  <x:si>
    <x:t>Northline Plumbing LLC</x:t>
  </x:si>
  <x:si>
    <x:t>To owner</x:t>
  </x:si>
  <x:si>
    <x:t>Cedar Street Holdings</x:t>
  </x:si>
  <x:si>
    <x:t>Application no.</x:t>
  </x:si>
  <x:si>
    <x:t>2</x:t>
  </x:si>
  <x:si>
    <x:t>Period to</x:t>
  </x:si>
  <x:si>
    <x:t>10/31/2026</x:t>
  </x:si>
  <x:si>
    <x:t>1. Original contract sum</x:t>
  </x:si>
  <x:si>
    <x:t>2. Net change by change orders</x:t>
  </x:si>
  <x:si>
    <x:t>3. Contract sum to date (1 + 2)</x:t>
  </x:si>
  <x:si>
    <x:t>4. Total completed and stored to date (G703 column G total)</x:t>
  </x:si>
  <x:si>
    <x:t>Retainage rate, percent (for example 10)</x:t>
  </x:si>
  <x:si>
    <x:t>5a. Retainage on completed work (rate × G703 D + E)</x:t>
  </x:si>
  <x:si>
    <x:t>5b. Retainage on stored material (rate × G703 F)</x:t>
  </x:si>
  <x:si>
    <x:t>5. Total retainage (5a + 5b)</x:t>
  </x:si>
  <x:si>
    <x:t>6. Total earned less retainage (4 − 5)</x:t>
  </x:si>
  <x:si>
    <x:t>7. Less previous certificates (last month's Line 6)</x:t>
  </x:si>
  <x:si>
    <x:t>8. Current payment due (6 − 7)</x:t>
  </x:si>
  <x:si>
    <x:t>9. Balance to finish, including retainage (3 − 6)</x:t>
  </x:si>
  <x:si>
    <x:t>Check: Line 3 equals G703 column C total</x:t>
  </x:si>
  <x:si>
    <x:t>Free template from payappcheck.com</x:t>
  </x:si>
  <x:si>
    <x:t>A · Item No.</x:t>
  </x:si>
  <x:si>
    <x:t>B · Description of Work</x:t>
  </x:si>
  <x:si>
    <x:t>C · Scheduled Value</x:t>
  </x:si>
  <x:si>
    <x:t>D · From Previous Application (last month's D + E)</x:t>
  </x:si>
  <x:si>
    <x:t>E · Work Completed This Period</x:t>
  </x:si>
  <x:si>
    <x:t>F · Materials Presently Stored (not in D or E)</x:t>
  </x:si>
  <x:si>
    <x:t>G · Total Completed and Stored (D + E + F)</x:t>
  </x:si>
  <x:si>
    <x:t>H · Balance to Finish (C − G)</x:t>
  </x:si>
  <x:si>
    <x:t>% Complete (G ÷ C)</x:t>
  </x:si>
  <x:si>
    <x:t>Next month's D (D + E)</x:t>
  </x:si>
  <x:si>
    <x:t>1</x:t>
  </x:si>
  <x:si>
    <x:t>Underground plumbing</x:t>
  </x:si>
  <x:si>
    <x:t>Rough-in plumbing</x:t>
  </x:si>
  <x:si>
    <x:t>3</x:t>
  </x:si>
  <x:si>
    <x:t>Fixtures and trim</x:t>
  </x:si>
  <x:si>
    <x:t>Column totals</x:t>
  </x:si>
  <x:si>
    <x:t>How to use this workbook</x:t>
  </x:si>
  <x:si>
    <x:t>Two tables: G702 Summary (the certificate and payment due) and G703 Schedule (one row per schedule of values line).</x:t>
  </x:si>
  <x:si>
    <x:t>Type only into the shaded cells. Everything else is a formula. It opens in Excel, Apple Numbers, Google Sheets and LibreOffice, with no macros.</x:t>
  </x:si>
  <x:si>
    <x:t>G703 Schedule: type A to F for each line. G, H, % and the totals row compute.</x:t>
  </x:si>
  <x:si>
    <x:t>G702 Summary: type the project details, Lines 1 and 2, the retainage rate and Line 7. Line 4, retainage and the payment due compute.</x:t>
  </x:si>
  <x:si>
    <x:t>Retainage that varies by line: type the total over Line 5.</x:t>
  </x:si>
  <x:si>
    <x:t>More lines: insert rows above the Column totals row, then copy a full row down into them so the formulas come along.</x:t>
  </x:si>
  <x:si>
    <x:t>Next month, in a copy of this file:</x:t>
  </x:si>
  <x:si>
    <x:t>1. G703 Schedule: copy the column Next month's D and paste it over column D as values. Excel: Paste Special, Values. Numbers on Mac: Edit, Paste Formula Results. Google Sheets: Paste special, Values only.</x:t>
  </x:si>
  <x:si>
    <x:t>2. Clear column E, then type this month's work.</x:t>
  </x:si>
  <x:si>
    <x:t>3. Update column F to the material stored now. Material installed since last month moves into E.</x:t>
  </x:si>
  <x:si>
    <x:t>4. G702 Summary: type last month's Line 6 into Line 7, and change the application no. and period.</x:t>
  </x:si>
  <x:si>
    <x:t>This is not the official AIA form. It follows the same columns, lines and arithmetic.</x:t>
  </x:si>
  <x:si>
    <x:t>Provided as is. Check the figures. Not legal or accounting advice.</x:t>
  </x:si>
  <x:si>
    <x:t>Next month, upload this file at payappcheck.com/tools/g703-checker and your figures carry forward: Column D, Line 7 and the application number up one. Or send the finished pay app to your GC from there, with a link that shows the figures tie. A free account covers both.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</x:si>
</x:sst>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$#,##0.00"/>
    <x:numFmt numFmtId="165" formatCode="#,##0.00"/>
    <x:numFmt numFmtId="166" formatCode="0.0%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rgb="FF0000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C2A36"/>
      </x:patternFill>
    </x:fill>
    <x:fill>
      <x:patternFill patternType="solid">
        <x:fgColor rgb="FFEAF2FB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5" fontId="2" fillId="0" borderId="1" applyNumberFormat="1" applyFill="1" applyBorder="1" applyAlignment="1" applyProtection="1">
      <x:protection locked="1" hidden="0"/>
    </x:xf>
    <x:xf numFmtId="166" fontId="2" fillId="0" borderId="1" applyNumberFormat="1" applyFill="1" applyBorder="1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1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2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2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5" /><Relationship Type="http://schemas.openxmlformats.org/officeDocument/2006/relationships/styles" Target="/xl/styles.xml" Id="rId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hyperlink" Target="https://payappcheck.com/tools/g703-checker?utm_source=payapp_readme" TargetMode="Externa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22.710625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0" t="s">
        <x:v>2</x:v>
      </x:c>
      <x:c r="B2" s="2" t="s">
        <x:v>3</x:v>
      </x:c>
    </x:row>
    <x:row r="3" spans="1:2">
      <x:c r="A3" s="0" t="s">
        <x:v>4</x:v>
      </x:c>
      <x:c r="B3" s="2" t="s">
        <x:v>5</x:v>
      </x:c>
    </x:row>
    <x:row r="4" spans="1:2">
      <x:c r="A4" s="0" t="s">
        <x:v>6</x:v>
      </x:c>
      <x:c r="B4" s="2" t="s">
        <x:v>7</x:v>
      </x:c>
    </x:row>
    <x:row r="5" spans="1:2">
      <x:c r="A5" s="0" t="s">
        <x:v>8</x:v>
      </x:c>
      <x:c r="B5" s="2" t="s">
        <x:v>9</x:v>
      </x:c>
    </x:row>
    <x:row r="6" spans="1:2">
      <x:c r="A6" s="0" t="s">
        <x:v>10</x:v>
      </x:c>
      <x:c r="B6" s="2" t="s">
        <x:v>11</x:v>
      </x:c>
    </x:row>
    <x:row r="7" spans="1:2">
      <x:c r="A7" s="0" t="s">
        <x:v>12</x:v>
      </x:c>
      <x:c r="B7" s="3">
        <x:v>120000</x:v>
      </x:c>
    </x:row>
    <x:row r="8" spans="1:2">
      <x:c r="A8" s="0" t="s">
        <x:v>13</x:v>
      </x:c>
      <x:c r="B8" s="3">
        <x:v>0</x:v>
      </x:c>
    </x:row>
    <x:row r="9" spans="1:2">
      <x:c r="A9" s="0" t="s">
        <x:v>14</x:v>
      </x:c>
      <x:c r="B9" s="4">
        <x:f>B7+B8</x:f>
        <x:v>120000</x:v>
      </x:c>
    </x:row>
    <x:row r="10" spans="1:2">
      <x:c r="A10" s="0" t="s">
        <x:v>15</x:v>
      </x:c>
      <x:c r="B10" s="4">
        <x:f>'G703 Schedule'!G17</x:f>
        <x:v>79000</x:v>
      </x:c>
    </x:row>
    <x:row r="11" spans="1:2">
      <x:c r="A11" s="0" t="s">
        <x:v>16</x:v>
      </x:c>
      <x:c r="B11" s="2">
        <x:v>10</x:v>
      </x:c>
    </x:row>
    <x:row r="12" spans="1:2">
      <x:c r="A12" s="0" t="s">
        <x:v>17</x:v>
      </x:c>
      <x:c r="B12" s="4">
        <x:f>ROUND(('G703 Schedule'!D17+'G703 Schedule'!E17)*B11/100,2)</x:f>
        <x:v>7500</x:v>
      </x:c>
    </x:row>
    <x:row r="13" spans="1:2">
      <x:c r="A13" s="0" t="s">
        <x:v>18</x:v>
      </x:c>
      <x:c r="B13" s="4">
        <x:f>ROUND('G703 Schedule'!F17*B11/100,2)</x:f>
        <x:v>400</x:v>
      </x:c>
    </x:row>
    <x:row r="14" spans="1:2">
      <x:c r="A14" s="0" t="s">
        <x:v>19</x:v>
      </x:c>
      <x:c r="B14" s="4">
        <x:f>B12+B13</x:f>
        <x:v>7900</x:v>
      </x:c>
    </x:row>
    <x:row r="15" spans="1:2">
      <x:c r="A15" s="0" t="s">
        <x:v>20</x:v>
      </x:c>
      <x:c r="B15" s="4">
        <x:f>B10-B14</x:f>
        <x:v>71100</x:v>
      </x:c>
    </x:row>
    <x:row r="16" spans="1:2">
      <x:c r="A16" s="0" t="s">
        <x:v>21</x:v>
      </x:c>
      <x:c r="B16" s="3">
        <x:v>41400</x:v>
      </x:c>
    </x:row>
    <x:row r="17" spans="1:2">
      <x:c r="A17" s="0" t="s">
        <x:v>22</x:v>
      </x:c>
      <x:c r="B17" s="4">
        <x:f>B15-B16</x:f>
        <x:v>29700</x:v>
      </x:c>
    </x:row>
    <x:row r="18" spans="1:2">
      <x:c r="A18" s="0" t="s">
        <x:v>23</x:v>
      </x:c>
      <x:c r="B18" s="4">
        <x:f>B9-B15</x:f>
        <x:v>48900</x:v>
      </x:c>
    </x:row>
    <x:row r="19" spans="1:2">
      <x:c r="A19" s="5" t="s">
        <x:v>24</x:v>
      </x:c>
      <x:c r="B19" s="5" t="str">
        <x:f>IF(ROUND(B9-'G703 Schedule'!C17,2)=0,"Ties","Off by "&amp;DOLLAR(B9-'G703 Schedule'!C17,2))</x:f>
        <x:v>Ties</x:v>
      </x:c>
    </x:row>
    <x:row r="21" spans="1:2">
      <x:c r="A21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34.710625" style="0" customWidth="1"/>
    <x:col min="3" max="3" width="16.710625" style="0" customWidth="1"/>
    <x:col min="4" max="4" width="18.710625" style="0" customWidth="1"/>
    <x:col min="5" max="5" width="16.710625" style="0" customWidth="1"/>
    <x:col min="6" max="7" width="18.710625" style="0" customWidth="1"/>
    <x:col min="8" max="8" width="16.710625" style="0" customWidth="1"/>
    <x:col min="9" max="9" width="11.710625" style="0" customWidth="1"/>
    <x:col min="10" max="10" width="16.710625" style="0" customWidth="1"/>
  </x:cols>
  <x:sheetData>
    <x:row r="1" spans="1:10" ht="48" customHeight="1">
      <x:c r="A1" s="1" t="s">
        <x:v>26</x:v>
      </x:c>
      <x:c r="B1" s="1" t="s">
        <x:v>27</x:v>
      </x:c>
      <x:c r="C1" s="1" t="s">
        <x:v>28</x:v>
      </x:c>
      <x:c r="D1" s="1" t="s">
        <x:v>29</x:v>
      </x:c>
      <x:c r="E1" s="1" t="s">
        <x:v>30</x:v>
      </x:c>
      <x:c r="F1" s="1" t="s">
        <x:v>31</x:v>
      </x:c>
      <x:c r="G1" s="1" t="s">
        <x:v>32</x:v>
      </x:c>
      <x:c r="H1" s="1" t="s">
        <x:v>33</x:v>
      </x:c>
      <x:c r="I1" s="1" t="s">
        <x:v>34</x:v>
      </x:c>
      <x:c r="J1" s="1" t="s">
        <x:v>35</x:v>
      </x:c>
    </x:row>
    <x:row r="2" spans="1:10">
      <x:c r="A2" s="2" t="s">
        <x:v>36</x:v>
      </x:c>
      <x:c r="B2" s="2" t="s">
        <x:v>37</x:v>
      </x:c>
      <x:c r="C2" s="6">
        <x:v>30000</x:v>
      </x:c>
      <x:c r="D2" s="6">
        <x:v>24000</x:v>
      </x:c>
      <x:c r="E2" s="6">
        <x:v>6000</x:v>
      </x:c>
      <x:c r="F2" s="6">
        <x:v>0</x:v>
      </x:c>
      <x:c r="G2" s="7">
        <x:f>D2+E2+F2</x:f>
        <x:v>30000</x:v>
      </x:c>
      <x:c r="H2" s="7">
        <x:f>C2-G2</x:f>
        <x:v>0</x:v>
      </x:c>
      <x:c r="I2" s="8">
        <x:f>IF(C2=0,0,G2/C2)</x:f>
        <x:v>1</x:v>
      </x:c>
      <x:c r="J2" s="7">
        <x:f>D2+E2</x:f>
        <x:v>30000</x:v>
      </x:c>
    </x:row>
    <x:row r="3" spans="1:10">
      <x:c r="A3" s="2" t="s">
        <x:v>9</x:v>
      </x:c>
      <x:c r="B3" s="2" t="s">
        <x:v>38</x:v>
      </x:c>
      <x:c r="C3" s="6">
        <x:v>50000</x:v>
      </x:c>
      <x:c r="D3" s="6">
        <x:v>10000</x:v>
      </x:c>
      <x:c r="E3" s="6">
        <x:v>25000</x:v>
      </x:c>
      <x:c r="F3" s="6">
        <x:v>0</x:v>
      </x:c>
      <x:c r="G3" s="7">
        <x:f>D3+E3+F3</x:f>
        <x:v>35000</x:v>
      </x:c>
      <x:c r="H3" s="7">
        <x:f>C3-G3</x:f>
        <x:v>15000</x:v>
      </x:c>
      <x:c r="I3" s="8">
        <x:f>IF(C3=0,0,G3/C3)</x:f>
        <x:v>0.7</x:v>
      </x:c>
      <x:c r="J3" s="7">
        <x:f>D3+E3</x:f>
        <x:v>35000</x:v>
      </x:c>
    </x:row>
    <x:row r="4" spans="1:10">
      <x:c r="A4" s="2" t="s">
        <x:v>39</x:v>
      </x:c>
      <x:c r="B4" s="2" t="s">
        <x:v>40</x:v>
      </x:c>
      <x:c r="C4" s="6">
        <x:v>40000</x:v>
      </x:c>
      <x:c r="D4" s="6">
        <x:v>0</x:v>
      </x:c>
      <x:c r="E4" s="6">
        <x:v>10000</x:v>
      </x:c>
      <x:c r="F4" s="6">
        <x:v>4000</x:v>
      </x:c>
      <x:c r="G4" s="7">
        <x:f>D4+E4+F4</x:f>
        <x:v>14000</x:v>
      </x:c>
      <x:c r="H4" s="7">
        <x:f>C4-G4</x:f>
        <x:v>26000</x:v>
      </x:c>
      <x:c r="I4" s="8">
        <x:f>IF(C4=0,0,G4/C4)</x:f>
        <x:v>0.35</x:v>
      </x:c>
      <x:c r="J4" s="7">
        <x:f>D4+E4</x:f>
        <x:v>10000</x:v>
      </x:c>
    </x:row>
    <x:row r="5" spans="1:10">
      <x:c r="A5" s="2"/>
      <x:c r="B5" s="2"/>
      <x:c r="C5" s="6"/>
      <x:c r="D5" s="6"/>
      <x:c r="E5" s="6"/>
      <x:c r="F5" s="6"/>
      <x:c r="G5" s="7">
        <x:f>D5+E5+F5</x:f>
        <x:v>0</x:v>
      </x:c>
      <x:c r="H5" s="7">
        <x:f>C5-G5</x:f>
        <x:v>0</x:v>
      </x:c>
      <x:c r="I5" s="8">
        <x:f>IF(C5=0,0,G5/C5)</x:f>
        <x:v>0</x:v>
      </x:c>
      <x:c r="J5" s="7">
        <x:f>D5+E5</x:f>
        <x:v>0</x:v>
      </x:c>
    </x:row>
    <x:row r="6" spans="1:10">
      <x:c r="A6" s="2"/>
      <x:c r="B6" s="2"/>
      <x:c r="C6" s="6"/>
      <x:c r="D6" s="6"/>
      <x:c r="E6" s="6"/>
      <x:c r="F6" s="6"/>
      <x:c r="G6" s="7">
        <x:f>D6+E6+F6</x:f>
        <x:v>0</x:v>
      </x:c>
      <x:c r="H6" s="7">
        <x:f>C6-G6</x:f>
        <x:v>0</x:v>
      </x:c>
      <x:c r="I6" s="8">
        <x:f>IF(C6=0,0,G6/C6)</x:f>
        <x:v>0</x:v>
      </x:c>
      <x:c r="J6" s="7">
        <x:f>D6+E6</x:f>
        <x:v>0</x:v>
      </x:c>
    </x:row>
    <x:row r="7" spans="1:10">
      <x:c r="A7" s="2"/>
      <x:c r="B7" s="2"/>
      <x:c r="C7" s="6"/>
      <x:c r="D7" s="6"/>
      <x:c r="E7" s="6"/>
      <x:c r="F7" s="6"/>
      <x:c r="G7" s="7">
        <x:f>D7+E7+F7</x:f>
        <x:v>0</x:v>
      </x:c>
      <x:c r="H7" s="7">
        <x:f>C7-G7</x:f>
        <x:v>0</x:v>
      </x:c>
      <x:c r="I7" s="8">
        <x:f>IF(C7=0,0,G7/C7)</x:f>
        <x:v>0</x:v>
      </x:c>
      <x:c r="J7" s="7">
        <x:f>D7+E7</x:f>
        <x:v>0</x:v>
      </x:c>
    </x:row>
    <x:row r="8" spans="1:10">
      <x:c r="A8" s="2"/>
      <x:c r="B8" s="2"/>
      <x:c r="C8" s="6"/>
      <x:c r="D8" s="6"/>
      <x:c r="E8" s="6"/>
      <x:c r="F8" s="6"/>
      <x:c r="G8" s="7">
        <x:f>D8+E8+F8</x:f>
        <x:v>0</x:v>
      </x:c>
      <x:c r="H8" s="7">
        <x:f>C8-G8</x:f>
        <x:v>0</x:v>
      </x:c>
      <x:c r="I8" s="8">
        <x:f>IF(C8=0,0,G8/C8)</x:f>
        <x:v>0</x:v>
      </x:c>
      <x:c r="J8" s="7">
        <x:f>D8+E8</x:f>
        <x:v>0</x:v>
      </x:c>
    </x:row>
    <x:row r="9" spans="1:10">
      <x:c r="A9" s="2"/>
      <x:c r="B9" s="2"/>
      <x:c r="C9" s="6"/>
      <x:c r="D9" s="6"/>
      <x:c r="E9" s="6"/>
      <x:c r="F9" s="6"/>
      <x:c r="G9" s="7">
        <x:f>D9+E9+F9</x:f>
        <x:v>0</x:v>
      </x:c>
      <x:c r="H9" s="7">
        <x:f>C9-G9</x:f>
        <x:v>0</x:v>
      </x:c>
      <x:c r="I9" s="8">
        <x:f>IF(C9=0,0,G9/C9)</x:f>
        <x:v>0</x:v>
      </x:c>
      <x:c r="J9" s="7">
        <x:f>D9+E9</x:f>
        <x:v>0</x:v>
      </x:c>
    </x:row>
    <x:row r="10" spans="1:10">
      <x:c r="A10" s="2"/>
      <x:c r="B10" s="2"/>
      <x:c r="C10" s="6"/>
      <x:c r="D10" s="6"/>
      <x:c r="E10" s="6"/>
      <x:c r="F10" s="6"/>
      <x:c r="G10" s="7">
        <x:f>D10+E10+F10</x:f>
        <x:v>0</x:v>
      </x:c>
      <x:c r="H10" s="7">
        <x:f>C10-G10</x:f>
        <x:v>0</x:v>
      </x:c>
      <x:c r="I10" s="8">
        <x:f>IF(C10=0,0,G10/C10)</x:f>
        <x:v>0</x:v>
      </x:c>
      <x:c r="J10" s="7">
        <x:f>D10+E10</x:f>
        <x:v>0</x:v>
      </x:c>
    </x:row>
    <x:row r="11" spans="1:10">
      <x:c r="A11" s="2"/>
      <x:c r="B11" s="2"/>
      <x:c r="C11" s="6"/>
      <x:c r="D11" s="6"/>
      <x:c r="E11" s="6"/>
      <x:c r="F11" s="6"/>
      <x:c r="G11" s="7">
        <x:f>D11+E11+F11</x:f>
        <x:v>0</x:v>
      </x:c>
      <x:c r="H11" s="7">
        <x:f>C11-G11</x:f>
        <x:v>0</x:v>
      </x:c>
      <x:c r="I11" s="8">
        <x:f>IF(C11=0,0,G11/C11)</x:f>
        <x:v>0</x:v>
      </x:c>
      <x:c r="J11" s="7">
        <x:f>D11+E11</x:f>
        <x:v>0</x:v>
      </x:c>
    </x:row>
    <x:row r="12" spans="1:10">
      <x:c r="A12" s="2"/>
      <x:c r="B12" s="2"/>
      <x:c r="C12" s="6"/>
      <x:c r="D12" s="6"/>
      <x:c r="E12" s="6"/>
      <x:c r="F12" s="6"/>
      <x:c r="G12" s="7">
        <x:f>D12+E12+F12</x:f>
        <x:v>0</x:v>
      </x:c>
      <x:c r="H12" s="7">
        <x:f>C12-G12</x:f>
        <x:v>0</x:v>
      </x:c>
      <x:c r="I12" s="8">
        <x:f>IF(C12=0,0,G12/C12)</x:f>
        <x:v>0</x:v>
      </x:c>
      <x:c r="J12" s="7">
        <x:f>D12+E12</x:f>
        <x:v>0</x:v>
      </x:c>
    </x:row>
    <x:row r="13" spans="1:10">
      <x:c r="A13" s="2"/>
      <x:c r="B13" s="2"/>
      <x:c r="C13" s="6"/>
      <x:c r="D13" s="6"/>
      <x:c r="E13" s="6"/>
      <x:c r="F13" s="6"/>
      <x:c r="G13" s="7">
        <x:f>D13+E13+F13</x:f>
        <x:v>0</x:v>
      </x:c>
      <x:c r="H13" s="7">
        <x:f>C13-G13</x:f>
        <x:v>0</x:v>
      </x:c>
      <x:c r="I13" s="8">
        <x:f>IF(C13=0,0,G13/C13)</x:f>
        <x:v>0</x:v>
      </x:c>
      <x:c r="J13" s="7">
        <x:f>D13+E13</x:f>
        <x:v>0</x:v>
      </x:c>
    </x:row>
    <x:row r="14" spans="1:10">
      <x:c r="A14" s="2"/>
      <x:c r="B14" s="2"/>
      <x:c r="C14" s="6"/>
      <x:c r="D14" s="6"/>
      <x:c r="E14" s="6"/>
      <x:c r="F14" s="6"/>
      <x:c r="G14" s="7">
        <x:f>D14+E14+F14</x:f>
        <x:v>0</x:v>
      </x:c>
      <x:c r="H14" s="7">
        <x:f>C14-G14</x:f>
        <x:v>0</x:v>
      </x:c>
      <x:c r="I14" s="8">
        <x:f>IF(C14=0,0,G14/C14)</x:f>
        <x:v>0</x:v>
      </x:c>
      <x:c r="J14" s="7">
        <x:f>D14+E14</x:f>
        <x:v>0</x:v>
      </x:c>
    </x:row>
    <x:row r="15" spans="1:10">
      <x:c r="A15" s="2"/>
      <x:c r="B15" s="2"/>
      <x:c r="C15" s="6"/>
      <x:c r="D15" s="6"/>
      <x:c r="E15" s="6"/>
      <x:c r="F15" s="6"/>
      <x:c r="G15" s="7">
        <x:f>D15+E15+F15</x:f>
        <x:v>0</x:v>
      </x:c>
      <x:c r="H15" s="7">
        <x:f>C15-G15</x:f>
        <x:v>0</x:v>
      </x:c>
      <x:c r="I15" s="8">
        <x:f>IF(C15=0,0,G15/C15)</x:f>
        <x:v>0</x:v>
      </x:c>
      <x:c r="J15" s="7">
        <x:f>D15+E15</x:f>
        <x:v>0</x:v>
      </x:c>
    </x:row>
    <x:row r="16" spans="1:10">
      <x:c r="A16" s="2"/>
      <x:c r="B16" s="2"/>
      <x:c r="C16" s="6"/>
      <x:c r="D16" s="6"/>
      <x:c r="E16" s="6"/>
      <x:c r="F16" s="6"/>
      <x:c r="G16" s="7">
        <x:f>D16+E16+F16</x:f>
        <x:v>0</x:v>
      </x:c>
      <x:c r="H16" s="7">
        <x:f>C16-G16</x:f>
        <x:v>0</x:v>
      </x:c>
      <x:c r="I16" s="8">
        <x:f>IF(C16=0,0,G16/C16)</x:f>
        <x:v>0</x:v>
      </x:c>
      <x:c r="J16" s="7">
        <x:f>D16+E16</x:f>
        <x:v>0</x:v>
      </x:c>
    </x:row>
    <x:row r="17" spans="1:10">
      <x:c r="A17" s="5"/>
      <x:c r="B17" s="5" t="s">
        <x:v>41</x:v>
      </x:c>
      <x:c r="C17" s="9">
        <x:f>SUM(C2:C16)</x:f>
        <x:v>120000</x:v>
      </x:c>
      <x:c r="D17" s="9">
        <x:f>SUM(D2:D16)</x:f>
        <x:v>34000</x:v>
      </x:c>
      <x:c r="E17" s="9">
        <x:f>SUM(E2:E16)</x:f>
        <x:v>41000</x:v>
      </x:c>
      <x:c r="F17" s="9">
        <x:f>SUM(F2:F16)</x:f>
        <x:v>4000</x:v>
      </x:c>
      <x:c r="G17" s="9">
        <x:f>SUM(G2:G16)</x:f>
        <x:v>79000</x:v>
      </x:c>
      <x:c r="H17" s="9">
        <x:f>SUM(H2:H16)</x:f>
        <x:v>41000</x:v>
      </x:c>
      <x:c r="I17" s="10">
        <x:f>IF(C17=0,0,G17/C17)</x:f>
        <x:v>0.658333333333333</x:v>
      </x:c>
      <x:c r="J17" s="9">
        <x:f>SUM(J2:J16)</x:f>
        <x:v>75000</x:v>
      </x:c>
    </x:row>
    <x:row r="19" spans="1:10">
      <x:c r="B19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0.710625" style="11" customWidth="1"/>
  </x:cols>
  <x:sheetData>
    <x:row r="1" spans="1:1">
      <x:c r="A1" s="1" t="s">
        <x:v>42</x:v>
      </x:c>
    </x:row>
    <x:row r="2" spans="1:1">
      <x:c r="A2" s="11" t="s">
        <x:v>43</x:v>
      </x:c>
    </x:row>
    <x:row r="3" spans="1:1">
      <x:c r="A3" s="11" t="s">
        <x:v>44</x:v>
      </x:c>
    </x:row>
    <x:row r="4" spans="1:1">
      <x:c r="A4" s="11" t="s">
        <x:v>45</x:v>
      </x:c>
    </x:row>
    <x:row r="5" spans="1:1">
      <x:c r="A5" s="11" t="s">
        <x:v>46</x:v>
      </x:c>
    </x:row>
    <x:row r="6" spans="1:1">
      <x:c r="A6" s="11" t="s">
        <x:v>47</x:v>
      </x:c>
    </x:row>
    <x:row r="7" spans="1:1">
      <x:c r="A7" s="11" t="s">
        <x:v>48</x:v>
      </x:c>
    </x:row>
    <x:row r="8" spans="1:1">
      <x:c r="A8" s="11" t="s">
        <x:v>49</x:v>
      </x:c>
    </x:row>
    <x:row r="9" spans="1:1">
      <x:c r="A9" s="11" t="s">
        <x:v>50</x:v>
      </x:c>
    </x:row>
    <x:row r="10" spans="1:1">
      <x:c r="A10" s="11" t="s">
        <x:v>51</x:v>
      </x:c>
    </x:row>
    <x:row r="11" spans="1:1">
      <x:c r="A11" s="11" t="s">
        <x:v>52</x:v>
      </x:c>
    </x:row>
    <x:row r="12" spans="1:1">
      <x:c r="A12" s="11" t="s">
        <x:v>53</x:v>
      </x:c>
    </x:row>
    <x:row r="13" spans="1:1">
      <x:c r="A13" s="11" t="s">
        <x:v>54</x:v>
      </x:c>
    </x:row>
    <x:row r="14" spans="1:1">
      <x:c r="A14" s="11" t="s">
        <x:v>55</x:v>
      </x:c>
    </x:row>
    <x:row r="15" spans="1:1">
      <x:c r="A15" s="12" t="s">
        <x:v>56</x:v>
      </x:c>
    </x:row>
  </x:sheetData>
  <x:hyperlinks>
    <x:hyperlink ref="A15" r:id="rId7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G702 Summary</vt:lpstr>
      <vt:lpstr>G703 Schedule</vt:lpstr>
      <vt:lpstr>Read me</vt:lpstr>
      <vt:lpstr>G702 Summary!Print_Area</vt:lpstr>
      <vt:lpstr>G702 Summary!Print_Titles</vt:lpstr>
      <vt:lpstr>G703 Schedule!Print_Area</vt:lpstr>
      <vt:lpstr>G703 Schedule!Print_Titles</vt:lpstr>
      <vt:lpstr>Read me!Print_Area</vt:lpstr>
      <vt:lpstr>Read me!Print_Titles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